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<sst xmlns="http://schemas.openxmlformats.org/spreadsheetml/2006/main" count="55" uniqueCount="45">
  <si>
    <t>2019年8月全市国企快报（全市国企）</t>
  </si>
  <si>
    <t>序号</t>
  </si>
  <si>
    <t>企业名称</t>
  </si>
  <si>
    <t>资产总额（亿元）</t>
  </si>
  <si>
    <t>净资产（所有者权益）
（亿元）</t>
  </si>
  <si>
    <t>负债总额（亿元）</t>
  </si>
  <si>
    <t>资产负债率</t>
  </si>
  <si>
    <t>营业收入（亿元）</t>
  </si>
  <si>
    <t>利润总额（万元）</t>
  </si>
  <si>
    <t>本期期末</t>
  </si>
  <si>
    <t>上年同期</t>
  </si>
  <si>
    <t>增减率
（%）</t>
  </si>
  <si>
    <t>本期期末（%）</t>
  </si>
  <si>
    <t>上年同期（%）</t>
  </si>
  <si>
    <t>增减
百分点</t>
  </si>
  <si>
    <t>1-8月份累计</t>
  </si>
  <si>
    <t>同比增减（%）</t>
  </si>
  <si>
    <t>本市级</t>
  </si>
  <si>
    <t>东海县</t>
  </si>
  <si>
    <t>1.17倍</t>
  </si>
  <si>
    <t>灌云县</t>
  </si>
  <si>
    <t>增亏10013万元</t>
  </si>
  <si>
    <t>灌南县</t>
  </si>
  <si>
    <t>1.42倍</t>
  </si>
  <si>
    <t>增亏5924万元</t>
  </si>
  <si>
    <t>海州区</t>
  </si>
  <si>
    <t>减亏267万元</t>
  </si>
  <si>
    <t>连云区</t>
  </si>
  <si>
    <t>赣榆区</t>
  </si>
  <si>
    <t>增亏2221万元</t>
  </si>
  <si>
    <t>开发区</t>
  </si>
  <si>
    <t>4.43倍</t>
  </si>
  <si>
    <t>增亏17490万元</t>
  </si>
  <si>
    <t>徐圩新区</t>
  </si>
  <si>
    <t>增亏7085万元</t>
  </si>
  <si>
    <t>景区</t>
  </si>
  <si>
    <t>2.4倍</t>
  </si>
  <si>
    <t>136.16倍</t>
  </si>
  <si>
    <t>1.64倍</t>
  </si>
  <si>
    <t>5.85倍</t>
  </si>
  <si>
    <t>增亏3516万元</t>
  </si>
  <si>
    <t>区县合计</t>
  </si>
  <si>
    <t>增亏18019万元</t>
  </si>
  <si>
    <t>合计</t>
  </si>
  <si>
    <t>增亏19990万元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</si>
</sst>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5" fillId="5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4" xfId="11" applyNumberFormat="1" applyFon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H13" sqref="H13"/>
    </sheetView>
  </sheetViews>
  <sheetFormatPr defaultColWidth="9" defaultRowHeight="13.5"/>
  <cols>
    <col min="6" max="7" width="9.375"/>
    <col min="8" max="8" width="10.375"/>
    <col min="18" max="18" width="13.625" customWidth="1"/>
    <col min="19" max="19" width="13.375" customWidth="1"/>
    <col min="20" max="20" width="12.875" customWidth="1"/>
  </cols>
  <sheetData>
    <row r="1" ht="56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30" customHeight="1" spans="1:20">
      <c r="A2" s="2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6" t="s">
        <v>7</v>
      </c>
      <c r="P2" s="6"/>
      <c r="Q2" s="6"/>
      <c r="R2" s="6" t="s">
        <v>8</v>
      </c>
      <c r="S2" s="6"/>
      <c r="T2" s="6"/>
    </row>
    <row r="3" ht="30" customHeight="1" spans="1:20">
      <c r="A3" s="4"/>
      <c r="B3" s="5"/>
      <c r="C3" s="6" t="s">
        <v>9</v>
      </c>
      <c r="D3" s="6" t="s">
        <v>10</v>
      </c>
      <c r="E3" s="6" t="s">
        <v>11</v>
      </c>
      <c r="F3" s="6" t="s">
        <v>9</v>
      </c>
      <c r="G3" s="6" t="s">
        <v>10</v>
      </c>
      <c r="H3" s="6" t="s">
        <v>11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10</v>
      </c>
      <c r="Q3" s="6" t="s">
        <v>16</v>
      </c>
      <c r="R3" s="6" t="s">
        <v>15</v>
      </c>
      <c r="S3" s="6" t="s">
        <v>10</v>
      </c>
      <c r="T3" s="6" t="s">
        <v>16</v>
      </c>
    </row>
    <row r="4" ht="30" customHeight="1" spans="1:20">
      <c r="A4" s="7">
        <v>1</v>
      </c>
      <c r="B4" s="5" t="s">
        <v>17</v>
      </c>
      <c r="C4" s="8">
        <v>2250.6989</v>
      </c>
      <c r="D4" s="8">
        <v>2120.8464</v>
      </c>
      <c r="E4" s="9">
        <f t="shared" ref="E4:E12" si="0">(C4-D4)/D4*100</f>
        <v>6.12267347602353</v>
      </c>
      <c r="F4" s="8">
        <v>688.4931</v>
      </c>
      <c r="G4" s="8">
        <v>623.4284</v>
      </c>
      <c r="H4" s="9">
        <f>(F4-G4)/G4*100</f>
        <v>10.4365954454433</v>
      </c>
      <c r="I4" s="8">
        <v>1562.2058</v>
      </c>
      <c r="J4" s="8">
        <v>1497.418</v>
      </c>
      <c r="K4" s="10">
        <f t="shared" ref="K4:K12" si="1">(I4-J4)/J4*100</f>
        <v>4.32663424641617</v>
      </c>
      <c r="L4" s="8">
        <f t="shared" ref="L4:L15" si="2">I4/C4*100</f>
        <v>69.4098086598789</v>
      </c>
      <c r="M4" s="8">
        <f t="shared" ref="M4:M15" si="3">J4/D4*100</f>
        <v>70.6047359205268</v>
      </c>
      <c r="N4" s="10">
        <f t="shared" ref="N4:N15" si="4">(L4-M4)/M4*100</f>
        <v>-1.69241800152458</v>
      </c>
      <c r="O4" s="8">
        <v>189.8061</v>
      </c>
      <c r="P4" s="13">
        <v>170.5693</v>
      </c>
      <c r="Q4" s="10">
        <f t="shared" ref="Q4:Q10" si="5">(O4-P4)/P4*100</f>
        <v>11.2779966852183</v>
      </c>
      <c r="R4" s="14">
        <v>60474</v>
      </c>
      <c r="S4" s="15">
        <v>62445</v>
      </c>
      <c r="T4" s="10">
        <f t="shared" ref="T4:T9" si="6">(R4-S4)/S4*100</f>
        <v>-3.15637761229882</v>
      </c>
    </row>
    <row r="5" ht="30" customHeight="1" spans="1:20">
      <c r="A5" s="7">
        <v>2</v>
      </c>
      <c r="B5" s="7" t="s">
        <v>18</v>
      </c>
      <c r="C5" s="8">
        <v>320.0446</v>
      </c>
      <c r="D5" s="8">
        <v>284.6003</v>
      </c>
      <c r="E5" s="9">
        <f t="shared" si="0"/>
        <v>12.4540627680294</v>
      </c>
      <c r="F5" s="8">
        <v>126.1085</v>
      </c>
      <c r="G5" s="8">
        <v>118.0112</v>
      </c>
      <c r="H5" s="9">
        <f t="shared" ref="H4:H12" si="7">(F5-G5)/G5*100</f>
        <v>6.8614673861464</v>
      </c>
      <c r="I5" s="8">
        <v>193.9361</v>
      </c>
      <c r="J5" s="8">
        <v>166.5891</v>
      </c>
      <c r="K5" s="10">
        <f t="shared" si="1"/>
        <v>16.4158399319043</v>
      </c>
      <c r="L5" s="8">
        <f t="shared" si="2"/>
        <v>60.5965856008819</v>
      </c>
      <c r="M5" s="8">
        <f t="shared" si="3"/>
        <v>58.5344077290151</v>
      </c>
      <c r="N5" s="10">
        <f t="shared" si="4"/>
        <v>3.52301825861753</v>
      </c>
      <c r="O5" s="8">
        <v>2.1374</v>
      </c>
      <c r="P5" s="13">
        <v>0.9832</v>
      </c>
      <c r="Q5" s="10" t="s">
        <v>19</v>
      </c>
      <c r="R5" s="14">
        <v>29465</v>
      </c>
      <c r="S5" s="15">
        <v>1393</v>
      </c>
      <c r="T5" s="10">
        <f t="shared" si="6"/>
        <v>2015.21895190237</v>
      </c>
    </row>
    <row r="6" ht="30" customHeight="1" spans="1:20">
      <c r="A6" s="7">
        <v>3</v>
      </c>
      <c r="B6" s="7" t="s">
        <v>20</v>
      </c>
      <c r="C6" s="8">
        <v>218.945</v>
      </c>
      <c r="D6" s="8">
        <v>202.2389</v>
      </c>
      <c r="E6" s="10">
        <f t="shared" si="0"/>
        <v>8.26057697109705</v>
      </c>
      <c r="F6" s="8">
        <v>128.8776</v>
      </c>
      <c r="G6" s="8">
        <v>113.2004</v>
      </c>
      <c r="H6" s="9">
        <f t="shared" si="7"/>
        <v>13.849067671139</v>
      </c>
      <c r="I6" s="8">
        <v>90.0674</v>
      </c>
      <c r="J6" s="8">
        <v>89.0385</v>
      </c>
      <c r="K6" s="10">
        <f t="shared" si="1"/>
        <v>1.155567535392</v>
      </c>
      <c r="L6" s="8">
        <f t="shared" si="2"/>
        <v>41.136997876179</v>
      </c>
      <c r="M6" s="8">
        <f t="shared" si="3"/>
        <v>44.0263965043322</v>
      </c>
      <c r="N6" s="10">
        <f t="shared" si="4"/>
        <v>-6.56287785867048</v>
      </c>
      <c r="O6" s="8">
        <v>0.6885</v>
      </c>
      <c r="P6" s="13">
        <v>0.6966</v>
      </c>
      <c r="Q6" s="10">
        <f t="shared" si="5"/>
        <v>-1.16279069767442</v>
      </c>
      <c r="R6" s="14">
        <v>-16652</v>
      </c>
      <c r="S6" s="15">
        <v>-6639</v>
      </c>
      <c r="T6" s="10" t="s">
        <v>21</v>
      </c>
    </row>
    <row r="7" ht="30" customHeight="1" spans="1:20">
      <c r="A7" s="7">
        <v>4</v>
      </c>
      <c r="B7" s="7" t="s">
        <v>22</v>
      </c>
      <c r="C7" s="8">
        <v>406.8055</v>
      </c>
      <c r="D7" s="8">
        <v>410.9329</v>
      </c>
      <c r="E7" s="10">
        <f t="shared" si="0"/>
        <v>-1.00439755492929</v>
      </c>
      <c r="F7" s="8">
        <v>157.6559</v>
      </c>
      <c r="G7" s="8">
        <v>153.703</v>
      </c>
      <c r="H7" s="9">
        <f t="shared" si="7"/>
        <v>2.57177803946572</v>
      </c>
      <c r="I7" s="8">
        <v>249.1496</v>
      </c>
      <c r="J7" s="8">
        <v>257.2299</v>
      </c>
      <c r="K7" s="10">
        <f t="shared" si="1"/>
        <v>-3.14127556710942</v>
      </c>
      <c r="L7" s="8">
        <f t="shared" si="2"/>
        <v>61.2453863086905</v>
      </c>
      <c r="M7" s="8">
        <f t="shared" si="3"/>
        <v>62.5965699022882</v>
      </c>
      <c r="N7" s="10">
        <f t="shared" si="4"/>
        <v>-2.15855852118866</v>
      </c>
      <c r="O7" s="8">
        <v>1.0694</v>
      </c>
      <c r="P7" s="13">
        <v>0.4411</v>
      </c>
      <c r="Q7" s="10" t="s">
        <v>23</v>
      </c>
      <c r="R7" s="14">
        <v>-16035</v>
      </c>
      <c r="S7" s="15">
        <v>-10111</v>
      </c>
      <c r="T7" s="10" t="s">
        <v>24</v>
      </c>
    </row>
    <row r="8" ht="30" customHeight="1" spans="1:20">
      <c r="A8" s="7">
        <v>5</v>
      </c>
      <c r="B8" s="7" t="s">
        <v>25</v>
      </c>
      <c r="C8" s="8">
        <v>310.3389</v>
      </c>
      <c r="D8" s="8">
        <v>202.5185</v>
      </c>
      <c r="E8" s="9">
        <f t="shared" si="0"/>
        <v>53.239778094347</v>
      </c>
      <c r="F8" s="8">
        <v>89.4879</v>
      </c>
      <c r="G8" s="8">
        <v>80.9476</v>
      </c>
      <c r="H8" s="9">
        <f t="shared" si="7"/>
        <v>10.5504054474747</v>
      </c>
      <c r="I8" s="8">
        <v>220.851</v>
      </c>
      <c r="J8" s="8">
        <v>121.5709</v>
      </c>
      <c r="K8" s="10">
        <f t="shared" si="1"/>
        <v>81.6643621129728</v>
      </c>
      <c r="L8" s="8">
        <f t="shared" si="2"/>
        <v>71.1644592411715</v>
      </c>
      <c r="M8" s="8">
        <f t="shared" si="3"/>
        <v>60.0295281665626</v>
      </c>
      <c r="N8" s="10">
        <f t="shared" si="4"/>
        <v>18.5490897808044</v>
      </c>
      <c r="O8" s="8">
        <v>0.2782</v>
      </c>
      <c r="P8" s="13">
        <v>1.9364</v>
      </c>
      <c r="Q8" s="10">
        <f t="shared" si="5"/>
        <v>-85.6331336500723</v>
      </c>
      <c r="R8" s="14">
        <v>-5504</v>
      </c>
      <c r="S8" s="15">
        <v>-5771</v>
      </c>
      <c r="T8" s="10" t="s">
        <v>26</v>
      </c>
    </row>
    <row r="9" ht="30" customHeight="1" spans="1:20">
      <c r="A9" s="7">
        <v>6</v>
      </c>
      <c r="B9" s="7" t="s">
        <v>27</v>
      </c>
      <c r="C9" s="8">
        <v>245.524</v>
      </c>
      <c r="D9" s="8">
        <v>244.4718</v>
      </c>
      <c r="E9" s="9">
        <f t="shared" si="0"/>
        <v>0.430397289176093</v>
      </c>
      <c r="F9" s="8">
        <v>175.7179</v>
      </c>
      <c r="G9" s="8">
        <v>173.842</v>
      </c>
      <c r="H9" s="10">
        <f t="shared" si="7"/>
        <v>1.07908330553029</v>
      </c>
      <c r="I9" s="8">
        <v>69.8061</v>
      </c>
      <c r="J9" s="8">
        <v>70.6298</v>
      </c>
      <c r="K9" s="10">
        <f t="shared" si="1"/>
        <v>-1.16622162316756</v>
      </c>
      <c r="L9" s="8">
        <f t="shared" si="2"/>
        <v>28.4314771672016</v>
      </c>
      <c r="M9" s="8">
        <f t="shared" si="3"/>
        <v>28.8907759504368</v>
      </c>
      <c r="N9" s="10">
        <f t="shared" si="4"/>
        <v>-1.58977655713777</v>
      </c>
      <c r="O9" s="8">
        <v>3.6096</v>
      </c>
      <c r="P9" s="13">
        <v>3.6093</v>
      </c>
      <c r="Q9" s="10">
        <f t="shared" si="5"/>
        <v>0.00831186102567658</v>
      </c>
      <c r="R9" s="14">
        <v>695</v>
      </c>
      <c r="S9" s="15">
        <v>804</v>
      </c>
      <c r="T9" s="10">
        <f t="shared" si="6"/>
        <v>-13.5572139303483</v>
      </c>
    </row>
    <row r="10" ht="30" customHeight="1" spans="1:20">
      <c r="A10" s="7">
        <v>7</v>
      </c>
      <c r="B10" s="7" t="s">
        <v>28</v>
      </c>
      <c r="C10" s="8">
        <v>255.7384</v>
      </c>
      <c r="D10" s="8">
        <v>259.7191</v>
      </c>
      <c r="E10" s="11">
        <f t="shared" si="0"/>
        <v>-1.53269436094612</v>
      </c>
      <c r="F10" s="8">
        <v>128.4376</v>
      </c>
      <c r="G10" s="8">
        <v>128.928</v>
      </c>
      <c r="H10" s="10">
        <f t="shared" si="7"/>
        <v>-0.380367336808136</v>
      </c>
      <c r="I10" s="8">
        <v>127.3008</v>
      </c>
      <c r="J10" s="8">
        <v>130.7911</v>
      </c>
      <c r="K10" s="10">
        <f t="shared" si="1"/>
        <v>-2.66860665595748</v>
      </c>
      <c r="L10" s="8">
        <f t="shared" si="2"/>
        <v>49.7777416297279</v>
      </c>
      <c r="M10" s="8">
        <f t="shared" si="3"/>
        <v>50.3586759695379</v>
      </c>
      <c r="N10" s="10">
        <f t="shared" si="4"/>
        <v>-1.15359335531656</v>
      </c>
      <c r="O10" s="8">
        <v>0.0167</v>
      </c>
      <c r="P10" s="13">
        <v>0.0375</v>
      </c>
      <c r="Q10" s="10">
        <f t="shared" si="5"/>
        <v>-55.4666666666667</v>
      </c>
      <c r="R10" s="14">
        <v>-3240</v>
      </c>
      <c r="S10" s="15">
        <v>-1019</v>
      </c>
      <c r="T10" s="10" t="s">
        <v>29</v>
      </c>
    </row>
    <row r="11" ht="30" customHeight="1" spans="1:20">
      <c r="A11" s="7">
        <v>8</v>
      </c>
      <c r="B11" s="7" t="s">
        <v>30</v>
      </c>
      <c r="C11" s="8">
        <v>584.1148</v>
      </c>
      <c r="D11" s="8">
        <v>534.7213</v>
      </c>
      <c r="E11" s="9">
        <f t="shared" si="0"/>
        <v>9.23724190526914</v>
      </c>
      <c r="F11" s="8">
        <v>211.6408</v>
      </c>
      <c r="G11" s="8">
        <v>208.6866</v>
      </c>
      <c r="H11" s="9">
        <f t="shared" si="7"/>
        <v>1.41561556899198</v>
      </c>
      <c r="I11" s="8">
        <v>372.474</v>
      </c>
      <c r="J11" s="8">
        <v>326.0347</v>
      </c>
      <c r="K11" s="10">
        <f t="shared" si="1"/>
        <v>14.2436679285978</v>
      </c>
      <c r="L11" s="8">
        <f t="shared" si="2"/>
        <v>63.7672594496835</v>
      </c>
      <c r="M11" s="8">
        <f t="shared" si="3"/>
        <v>60.9728282752155</v>
      </c>
      <c r="N11" s="10">
        <f t="shared" si="4"/>
        <v>4.58307618904388</v>
      </c>
      <c r="O11" s="8">
        <v>10.916</v>
      </c>
      <c r="P11" s="13">
        <v>2.0113</v>
      </c>
      <c r="Q11" s="10" t="s">
        <v>31</v>
      </c>
      <c r="R11" s="14">
        <v>-30398</v>
      </c>
      <c r="S11" s="15">
        <v>-12908</v>
      </c>
      <c r="T11" s="10" t="s">
        <v>32</v>
      </c>
    </row>
    <row r="12" ht="30" customHeight="1" spans="1:20">
      <c r="A12" s="7">
        <v>9</v>
      </c>
      <c r="B12" s="7" t="s">
        <v>33</v>
      </c>
      <c r="C12" s="8">
        <v>543.2863</v>
      </c>
      <c r="D12" s="8">
        <v>479.2943</v>
      </c>
      <c r="E12" s="9">
        <f t="shared" si="0"/>
        <v>13.3512958530907</v>
      </c>
      <c r="F12" s="8">
        <v>188.6529</v>
      </c>
      <c r="G12" s="8">
        <v>166.5791</v>
      </c>
      <c r="H12" s="9">
        <f t="shared" si="7"/>
        <v>13.2512422026533</v>
      </c>
      <c r="I12" s="8">
        <v>354.6334</v>
      </c>
      <c r="J12" s="8">
        <v>312.7152</v>
      </c>
      <c r="K12" s="10">
        <f t="shared" si="1"/>
        <v>13.4045930610345</v>
      </c>
      <c r="L12" s="8">
        <f t="shared" si="2"/>
        <v>65.2756014646421</v>
      </c>
      <c r="M12" s="8">
        <f t="shared" si="3"/>
        <v>65.2449236304292</v>
      </c>
      <c r="N12" s="10">
        <f t="shared" si="4"/>
        <v>0.0470194959331035</v>
      </c>
      <c r="O12" s="8">
        <v>37.1313</v>
      </c>
      <c r="P12" s="13">
        <v>33.9002</v>
      </c>
      <c r="Q12" s="10">
        <f t="shared" ref="Q12:Q15" si="8">(O12-P12)/P12*100</f>
        <v>9.53121220523774</v>
      </c>
      <c r="R12" s="14">
        <v>-14620</v>
      </c>
      <c r="S12" s="15">
        <v>-7535</v>
      </c>
      <c r="T12" s="10" t="s">
        <v>34</v>
      </c>
    </row>
    <row r="13" ht="30" customHeight="1" spans="1:20">
      <c r="A13" s="7">
        <v>10</v>
      </c>
      <c r="B13" s="7" t="s">
        <v>35</v>
      </c>
      <c r="C13" s="8">
        <v>10.0305</v>
      </c>
      <c r="D13" s="8">
        <v>2.9462</v>
      </c>
      <c r="E13" s="9" t="s">
        <v>36</v>
      </c>
      <c r="F13" s="8">
        <v>2.3043</v>
      </c>
      <c r="G13" s="8">
        <v>0.0168</v>
      </c>
      <c r="H13" s="9" t="s">
        <v>37</v>
      </c>
      <c r="I13" s="8">
        <v>7.7262</v>
      </c>
      <c r="J13" s="8">
        <v>2.9294</v>
      </c>
      <c r="K13" s="10" t="s">
        <v>38</v>
      </c>
      <c r="L13" s="8">
        <f t="shared" si="2"/>
        <v>77.0270674442949</v>
      </c>
      <c r="M13" s="8">
        <f t="shared" si="3"/>
        <v>99.4297739461001</v>
      </c>
      <c r="N13" s="10">
        <f t="shared" si="4"/>
        <v>-22.531185190011</v>
      </c>
      <c r="O13" s="8">
        <v>0.061</v>
      </c>
      <c r="P13" s="13">
        <v>0.0089</v>
      </c>
      <c r="Q13" s="10" t="s">
        <v>39</v>
      </c>
      <c r="R13" s="14">
        <v>-4418</v>
      </c>
      <c r="S13" s="15">
        <v>-902</v>
      </c>
      <c r="T13" s="10" t="s">
        <v>40</v>
      </c>
    </row>
    <row r="14" ht="30" customHeight="1" spans="1:20">
      <c r="A14" s="7">
        <v>11</v>
      </c>
      <c r="B14" s="5" t="s">
        <v>41</v>
      </c>
      <c r="C14" s="12">
        <f t="shared" ref="C14:G14" si="9">SUM(C5+C6+C7+C8+C9+C10+C11+C12+C13)</f>
        <v>2894.828</v>
      </c>
      <c r="D14" s="12">
        <f t="shared" si="9"/>
        <v>2621.4433</v>
      </c>
      <c r="E14" s="9">
        <f>(C14-D14)/D14*100</f>
        <v>10.4287855472594</v>
      </c>
      <c r="F14" s="12">
        <f t="shared" si="9"/>
        <v>1208.8834</v>
      </c>
      <c r="G14" s="12">
        <f t="shared" si="9"/>
        <v>1143.9147</v>
      </c>
      <c r="H14" s="9">
        <f>(F14-G14)/G14*100</f>
        <v>5.67950564845437</v>
      </c>
      <c r="I14" s="12">
        <f>SUM(I5+I6+I7+I8+I9+I10+I11+I12+I13)</f>
        <v>1685.9446</v>
      </c>
      <c r="J14" s="12">
        <f>SUM(J5+J6+J7+J8+J9+J10+J11+J12+J13)</f>
        <v>1477.5286</v>
      </c>
      <c r="K14" s="10">
        <f>(I14-J14)/J14*100</f>
        <v>14.1057168030453</v>
      </c>
      <c r="L14" s="8">
        <f t="shared" si="2"/>
        <v>58.2398885184198</v>
      </c>
      <c r="M14" s="8">
        <f t="shared" si="3"/>
        <v>56.3631721502426</v>
      </c>
      <c r="N14" s="10">
        <f t="shared" si="4"/>
        <v>3.32968549600895</v>
      </c>
      <c r="O14" s="12">
        <f t="shared" ref="O14:S14" si="10">SUM(O5+O6+O7+O8+O9+O10+O11+O12+O13)</f>
        <v>55.9081</v>
      </c>
      <c r="P14" s="12">
        <f t="shared" si="10"/>
        <v>43.6245</v>
      </c>
      <c r="Q14" s="10">
        <f t="shared" si="8"/>
        <v>28.157572006556</v>
      </c>
      <c r="R14" s="12">
        <f t="shared" si="10"/>
        <v>-60707</v>
      </c>
      <c r="S14" s="12">
        <f t="shared" si="10"/>
        <v>-42688</v>
      </c>
      <c r="T14" s="10" t="s">
        <v>42</v>
      </c>
    </row>
    <row r="15" ht="30" customHeight="1" spans="1:20">
      <c r="A15" s="7">
        <v>12</v>
      </c>
      <c r="B15" s="5" t="s">
        <v>43</v>
      </c>
      <c r="C15" s="12">
        <f t="shared" ref="C15:G15" si="11">SUM(C14+C4)</f>
        <v>5145.5269</v>
      </c>
      <c r="D15" s="12">
        <f t="shared" si="11"/>
        <v>4742.2897</v>
      </c>
      <c r="E15" s="9">
        <f>(C15-D15)/D15*100</f>
        <v>8.50300646963849</v>
      </c>
      <c r="F15" s="12">
        <f t="shared" si="11"/>
        <v>1897.3765</v>
      </c>
      <c r="G15" s="12">
        <f t="shared" si="11"/>
        <v>1767.3431</v>
      </c>
      <c r="H15" s="9">
        <f>(F15-G15)/G15*100</f>
        <v>7.35756401798835</v>
      </c>
      <c r="I15" s="12">
        <f>SUM(I14+I4)</f>
        <v>3248.1504</v>
      </c>
      <c r="J15" s="12">
        <f>SUM(J14+J4)</f>
        <v>2974.9466</v>
      </c>
      <c r="K15" s="10">
        <f>(I15-J15)/J15*100</f>
        <v>9.18348584811572</v>
      </c>
      <c r="L15" s="8">
        <f t="shared" si="2"/>
        <v>63.1257102163823</v>
      </c>
      <c r="M15" s="8">
        <f t="shared" si="3"/>
        <v>62.7322830994488</v>
      </c>
      <c r="N15" s="10">
        <f t="shared" si="4"/>
        <v>0.627152556060887</v>
      </c>
      <c r="O15" s="12">
        <f t="shared" ref="O15:S15" si="12">SUM(O14+O4)</f>
        <v>245.7142</v>
      </c>
      <c r="P15" s="12">
        <f t="shared" si="12"/>
        <v>214.1938</v>
      </c>
      <c r="Q15" s="10">
        <f t="shared" si="8"/>
        <v>14.7158321109201</v>
      </c>
      <c r="R15" s="12">
        <f t="shared" si="12"/>
        <v>-233</v>
      </c>
      <c r="S15" s="12">
        <f t="shared" si="12"/>
        <v>19757</v>
      </c>
      <c r="T15" s="10" t="s">
        <v>44</v>
      </c>
    </row>
  </sheetData>
  <mergeCells count="9">
    <mergeCell ref="A1:T1"/>
    <mergeCell ref="C2:E2"/>
    <mergeCell ref="F2:H2"/>
    <mergeCell ref="I2:K2"/>
    <mergeCell ref="L2:N2"/>
    <mergeCell ref="O2:Q2"/>
    <mergeCell ref="R2:T2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希希</cp:lastModifiedBy>
  <dcterms:created xsi:type="dcterms:W3CDTF">2019-09-11T07:08:00Z</dcterms:created>
  <dcterms:modified xsi:type="dcterms:W3CDTF">2019-09-12T01:27:45Z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